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7650" activeTab="1"/>
  </bookViews>
  <sheets>
    <sheet name="Antiga" sheetId="2" r:id="rId1"/>
    <sheet name="Atualizada-corrigida" sheetId="1" r:id="rId2"/>
  </sheets>
  <calcPr calcId="162913"/>
</workbook>
</file>

<file path=xl/calcChain.xml><?xml version="1.0" encoding="utf-8"?>
<calcChain xmlns="http://schemas.openxmlformats.org/spreadsheetml/2006/main">
  <c r="C22" i="2" l="1"/>
  <c r="C21" i="2"/>
  <c r="C20" i="2"/>
  <c r="C19" i="2"/>
  <c r="K5" i="2"/>
  <c r="I5" i="2"/>
  <c r="K4" i="2"/>
  <c r="I4" i="2"/>
  <c r="K3" i="2"/>
  <c r="I3" i="2"/>
  <c r="K2" i="2"/>
  <c r="I2" i="2"/>
  <c r="K6" i="2" l="1"/>
  <c r="L6" i="1"/>
  <c r="D21" i="1"/>
  <c r="D22" i="1"/>
  <c r="D20" i="1"/>
  <c r="D19" i="1"/>
  <c r="L4" i="1"/>
  <c r="L5" i="1"/>
  <c r="L3" i="1"/>
  <c r="L2" i="1"/>
  <c r="J5" i="1"/>
  <c r="J4" i="1"/>
  <c r="J3" i="1"/>
  <c r="J2" i="1"/>
</calcChain>
</file>

<file path=xl/sharedStrings.xml><?xml version="1.0" encoding="utf-8"?>
<sst xmlns="http://schemas.openxmlformats.org/spreadsheetml/2006/main" count="47" uniqueCount="20">
  <si>
    <t>Quant.</t>
  </si>
  <si>
    <t>Unidade</t>
  </si>
  <si>
    <t>Descrição</t>
  </si>
  <si>
    <t>Valor Unitário</t>
  </si>
  <si>
    <t>Item</t>
  </si>
  <si>
    <t>Item Tabela Orçamentos</t>
  </si>
  <si>
    <t>Total Global</t>
  </si>
  <si>
    <r>
      <t xml:space="preserve">Fralda geriátrica descartável tamanho M adulto- </t>
    </r>
    <r>
      <rPr>
        <sz val="10"/>
        <color theme="1"/>
        <rFont val="Arial Unicode MS"/>
        <family val="2"/>
      </rPr>
      <t>indicada para usuários de 40 a 70 Kg e cintura de 80 a 110 cm, composta de manta de celulose de fibras longas, polímero(gel) super absorvente, barreiras protetoras anti vazamento de fibras de propileno, fios de elastano(lycra), adesivos termoplásticos, revestimento interno com material antialérgico e camada externa em tecido de fibras de polietileno, fitas adesivas de fixação reposicionáveis, corte anatômico, sem fragrância, possuindo laudo de absorção e laudo microbiológico. (aproximadamente 1250/mês)</t>
    </r>
    <r>
      <rPr>
        <b/>
        <sz val="10"/>
        <color theme="1"/>
        <rFont val="Arial Unicode MS"/>
        <family val="2"/>
      </rPr>
      <t xml:space="preserve">
</t>
    </r>
  </si>
  <si>
    <r>
      <t xml:space="preserve">Fralda geriátrica descartável tamanho G adulto - </t>
    </r>
    <r>
      <rPr>
        <sz val="10"/>
        <color theme="1"/>
        <rFont val="Arial Unicode MS"/>
        <family val="2"/>
      </rPr>
      <t>indicada para usuários acima de 70 Kg e cintura de 110 a 150 cm, composta de manta de celulose de fibras longas, polímero(gel) super absorvente, barreiras protetoras anti vazamento de fibras de propileno, fios de elastano(lycra), adesivos termoplásticos, revestimento interno com material antialérgico e camada externa em tecido de fibras de polietileno, fitas adesivas de fixação reposicionáveis, corte anatômico, sem fragrância, possuindo laudo de absorção e laudo microbiológico. (aproximadamente 2500/mês)</t>
    </r>
    <r>
      <rPr>
        <b/>
        <sz val="10"/>
        <color theme="1"/>
        <rFont val="Arial Unicode MS"/>
        <family val="2"/>
      </rPr>
      <t xml:space="preserve">
</t>
    </r>
  </si>
  <si>
    <r>
      <t xml:space="preserve">Fralda geriátrica descartável, tamanho GG adulto </t>
    </r>
    <r>
      <rPr>
        <sz val="10"/>
        <color theme="1"/>
        <rFont val="Arial Unicode MS"/>
        <family val="2"/>
      </rPr>
      <t>confeccionada em material impermeável virgem, com barreiras laterais que contenham o vazamento, com manta de absorção e boa quantidade interna de gel, possibilitando uma maior retenção de líquidos. Deverá apresentar elásticos laterais e fitas adesivas reposicionáveis, que permitem a abertura da fita sem comprometer a fralda, para pessoas com peso variando de 90 até 110 kg e com cintura de 120 a 165 cm de circunferência. (aproximadamente 2500/mês)</t>
    </r>
    <r>
      <rPr>
        <b/>
        <sz val="10"/>
        <color theme="1"/>
        <rFont val="Arial Unicode MS"/>
        <family val="2"/>
      </rPr>
      <t xml:space="preserve">
</t>
    </r>
  </si>
  <si>
    <r>
      <t xml:space="preserve">Fralda geriátrica descartável, tamanho XXG adulto </t>
    </r>
    <r>
      <rPr>
        <sz val="10"/>
        <color theme="1"/>
        <rFont val="Arial Unicode MS"/>
        <family val="2"/>
      </rPr>
      <t xml:space="preserve">confeccionada em material impermeável virgem, com barreiras laterais que contenham o vazamento, com manta de absorção e boa quantidade interna de gel, possibilitando uma maior retenção de líquidos. Deverá apresentar elásticos laterais e fitas adesivas reposicionáveis, que permitem a abertura da fita sem comprometer a fralda, para pessoas com peso acima 110 kg. </t>
    </r>
    <r>
      <rPr>
        <b/>
        <sz val="10"/>
        <color theme="1"/>
        <rFont val="Arial Unicode MS"/>
        <family val="2"/>
      </rPr>
      <t xml:space="preserve">
</t>
    </r>
  </si>
  <si>
    <t>JARDIM</t>
  </si>
  <si>
    <t>Valor Homologado 2023</t>
  </si>
  <si>
    <t>LA VITTA</t>
  </si>
  <si>
    <t>CONSISA</t>
  </si>
  <si>
    <t>Média Calculada</t>
  </si>
  <si>
    <t>M</t>
  </si>
  <si>
    <t>G</t>
  </si>
  <si>
    <t>GG</t>
  </si>
  <si>
    <t>XXG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</si>
</sst>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font>
      <sz val="11"/>
      <color theme="1"/>
      <name val="Calibri"/>
      <family val="2"/>
      <scheme val="minor"/>
    </font>
    <font>
      <sz val="11"/>
      <color theme="1"/>
      <name val="Calibri"/>
      <family val="2"/>
      <scheme val="minor"/>
    </font>
    <font>
      <b/>
      <sz val="10"/>
      <color theme="1"/>
      <name val="Arial Unicode MS"/>
      <family val="2"/>
    </font>
    <font>
      <sz val="10"/>
      <color theme="1"/>
      <name val="Arial Unicode MS"/>
      <family val="2"/>
    </font>
    <font>
      <b/>
      <sz val="11"/>
      <color theme="1"/>
      <name val="Calibri"/>
      <family val="2"/>
      <scheme val="minor"/>
    </font>
    <font>
      <b/>
      <sz val="16"/>
      <color rgb="FFFF0000"/>
      <name val="Calibri"/>
      <family val="2"/>
      <scheme val="minor"/>
    </font>
    <font>
      <b/>
      <u val="singleAccounting"/>
      <sz val="10"/>
      <color theme="1"/>
      <name val="Arial Unicode MS"/>
      <family val="2"/>
    </font>
  </fonts>
  <fills count="5">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4">
    <xf numFmtId="0" fontId="0" fillId="0" borderId="0" xfId="0"/>
    <xf numFmtId="43" fontId="0" fillId="0" borderId="0" xfId="1" applyFont="1"/>
    <xf numFmtId="0" fontId="0" fillId="0" borderId="0" xfId="0" applyAlignment="1">
      <alignment horizontal="center"/>
    </xf>
    <xf numFmtId="0" fontId="2" fillId="2" borderId="1" xfId="0" applyFont="1" applyFill="1" applyBorder="1" applyAlignment="1">
      <alignment horizontal="center" vertical="center" wrapText="1"/>
    </xf>
    <xf numFmtId="43" fontId="1" fillId="0" borderId="0" xfId="1" applyFont="1"/>
    <xf numFmtId="43" fontId="1" fillId="3" borderId="0" xfId="1" applyFont="1" applyFill="1"/>
    <xf numFmtId="43" fontId="1" fillId="0" borderId="0" xfId="1" applyFont="1" applyFill="1"/>
    <xf numFmtId="43" fontId="0" fillId="0" borderId="0" xfId="0" applyNumberFormat="1"/>
    <xf numFmtId="0" fontId="0" fillId="3" borderId="1" xfId="0" applyFill="1" applyBorder="1" applyAlignment="1">
      <alignment horizontal="center" vertical="center"/>
    </xf>
    <xf numFmtId="3" fontId="3" fillId="3" borderId="1" xfId="0" applyNumberFormat="1"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43" fontId="2" fillId="3" borderId="1" xfId="1" applyFont="1" applyFill="1" applyBorder="1" applyAlignment="1">
      <alignment horizontal="justify" vertical="center" wrapText="1"/>
    </xf>
    <xf numFmtId="43" fontId="3" fillId="3" borderId="1" xfId="1" applyFont="1" applyFill="1" applyBorder="1" applyAlignment="1">
      <alignment horizontal="justify" vertical="center"/>
    </xf>
    <xf numFmtId="0" fontId="0" fillId="3" borderId="0" xfId="0" applyFill="1"/>
    <xf numFmtId="0" fontId="2" fillId="3" borderId="1" xfId="0" applyFont="1" applyFill="1" applyBorder="1" applyAlignment="1">
      <alignment horizontal="justify" vertical="top"/>
    </xf>
    <xf numFmtId="0" fontId="5" fillId="3" borderId="0" xfId="0" applyFont="1" applyFill="1" applyAlignment="1">
      <alignment wrapText="1"/>
    </xf>
    <xf numFmtId="43" fontId="6" fillId="3" borderId="1" xfId="1" applyFont="1" applyFill="1" applyBorder="1" applyAlignment="1">
      <alignment horizontal="justify" vertical="center" wrapText="1"/>
    </xf>
    <xf numFmtId="43" fontId="2" fillId="4" borderId="1" xfId="1" applyFont="1" applyFill="1" applyBorder="1" applyAlignment="1">
      <alignment horizontal="center" vertical="center" wrapText="1"/>
    </xf>
    <xf numFmtId="43" fontId="3" fillId="4" borderId="1" xfId="1" applyFont="1" applyFill="1" applyBorder="1" applyAlignment="1">
      <alignment horizontal="justify" vertical="center"/>
    </xf>
    <xf numFmtId="43" fontId="0" fillId="4" borderId="0" xfId="1" applyFont="1" applyFill="1"/>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43" fontId="0" fillId="3" borderId="1" xfId="0" applyNumberFormat="1" applyFill="1" applyBorder="1" applyAlignment="1">
      <alignment vertical="center"/>
    </xf>
  </cellXfs>
  <cellStyles count="2">
    <cellStyle name="Normal" xfId="0" builtinId="0"/>
    <cellStyle name="Vírgula"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B1" workbookViewId="0">
      <selection activeCell="K6" sqref="K6"/>
    </sheetView>
  </sheetViews>
  <sheetFormatPr defaultRowHeight="15"/>
  <cols>
    <col min="1" max="1" width="9.140625" style="2"/>
    <col min="3" max="3" width="10.28515625" customWidth="1"/>
    <col min="4" max="4" width="67" customWidth="1"/>
    <col min="5" max="5" width="13" style="4" customWidth="1"/>
    <col min="6" max="7" width="13" style="5" customWidth="1"/>
    <col min="8" max="8" width="13" style="6" customWidth="1"/>
    <col min="9" max="9" width="13" style="1" customWidth="1"/>
    <col min="10" max="10" width="13" style="20" customWidth="1"/>
    <col min="11" max="11" width="19.28515625" customWidth="1"/>
  </cols>
  <sheetData>
    <row r="1" spans="1:11" ht="38.25">
      <c r="A1" s="21" t="s">
        <v>4</v>
      </c>
      <c r="B1" s="21" t="s">
        <v>0</v>
      </c>
      <c r="C1" s="21" t="s">
        <v>1</v>
      </c>
      <c r="D1" s="21" t="s">
        <v>2</v>
      </c>
      <c r="E1" s="18" t="s">
        <v>12</v>
      </c>
      <c r="F1" s="18" t="s">
        <v>14</v>
      </c>
      <c r="G1" s="18" t="s">
        <v>11</v>
      </c>
      <c r="H1" s="18" t="s">
        <v>13</v>
      </c>
      <c r="I1" s="18" t="s">
        <v>15</v>
      </c>
      <c r="J1" s="18" t="s">
        <v>3</v>
      </c>
      <c r="K1" s="22" t="s">
        <v>6</v>
      </c>
    </row>
    <row r="2" spans="1:11" ht="140.25">
      <c r="A2" s="8">
        <v>1</v>
      </c>
      <c r="B2" s="9">
        <v>20000</v>
      </c>
      <c r="C2" s="10" t="s">
        <v>1</v>
      </c>
      <c r="D2" s="15" t="s">
        <v>7</v>
      </c>
      <c r="E2" s="12">
        <v>0.97</v>
      </c>
      <c r="F2" s="12">
        <v>0.97</v>
      </c>
      <c r="G2" s="12">
        <v>1.42</v>
      </c>
      <c r="H2" s="17">
        <v>1.7</v>
      </c>
      <c r="I2" s="13">
        <f>AVERAGE(E2:G2)</f>
        <v>1.1199999999999999</v>
      </c>
      <c r="J2" s="19">
        <v>1.1200000000000001</v>
      </c>
      <c r="K2" s="23">
        <f>J2*B2</f>
        <v>22400.000000000004</v>
      </c>
    </row>
    <row r="3" spans="1:11" ht="114.75">
      <c r="A3" s="8">
        <v>2</v>
      </c>
      <c r="B3" s="9">
        <v>30000</v>
      </c>
      <c r="C3" s="10" t="s">
        <v>1</v>
      </c>
      <c r="D3" s="11" t="s">
        <v>8</v>
      </c>
      <c r="E3" s="12">
        <v>1.02</v>
      </c>
      <c r="F3" s="12">
        <v>1.03</v>
      </c>
      <c r="G3" s="12">
        <v>1.6</v>
      </c>
      <c r="H3" s="17">
        <v>1.9</v>
      </c>
      <c r="I3" s="13">
        <f>AVERAGE(E3:G3)</f>
        <v>1.2166666666666666</v>
      </c>
      <c r="J3" s="19">
        <v>1.22</v>
      </c>
      <c r="K3" s="23">
        <f>J3*B3</f>
        <v>36600</v>
      </c>
    </row>
    <row r="4" spans="1:11" ht="114.75">
      <c r="A4" s="8">
        <v>3</v>
      </c>
      <c r="B4" s="9">
        <v>30000</v>
      </c>
      <c r="C4" s="10" t="s">
        <v>1</v>
      </c>
      <c r="D4" s="11" t="s">
        <v>9</v>
      </c>
      <c r="E4" s="12">
        <v>1.04</v>
      </c>
      <c r="F4" s="12">
        <v>1.06</v>
      </c>
      <c r="G4" s="12">
        <v>1.99</v>
      </c>
      <c r="H4" s="17">
        <v>2.2999999999999998</v>
      </c>
      <c r="I4" s="13">
        <f>AVERAGE(E4:G4)</f>
        <v>1.3633333333333333</v>
      </c>
      <c r="J4" s="19">
        <v>1.36</v>
      </c>
      <c r="K4" s="23">
        <f>J4*B4</f>
        <v>40800</v>
      </c>
    </row>
    <row r="5" spans="1:11" ht="89.25">
      <c r="A5" s="8">
        <v>4</v>
      </c>
      <c r="B5" s="9">
        <v>5000</v>
      </c>
      <c r="C5" s="10" t="s">
        <v>1</v>
      </c>
      <c r="D5" s="11" t="s">
        <v>10</v>
      </c>
      <c r="E5" s="12">
        <v>1.1399999999999999</v>
      </c>
      <c r="F5" s="12">
        <v>1.17</v>
      </c>
      <c r="G5" s="12">
        <v>2.0099999999999998</v>
      </c>
      <c r="H5" s="17">
        <v>2.6</v>
      </c>
      <c r="I5" s="13">
        <f>AVERAGE(E5:G5)</f>
        <v>1.4399999999999997</v>
      </c>
      <c r="J5" s="19">
        <v>1.44</v>
      </c>
      <c r="K5" s="23">
        <f>J5*B5</f>
        <v>7200</v>
      </c>
    </row>
    <row r="6" spans="1:11">
      <c r="K6" s="7">
        <f>SUM(K2:K5)</f>
        <v>107000</v>
      </c>
    </row>
    <row r="19" spans="2:3">
      <c r="B19" t="s">
        <v>16</v>
      </c>
      <c r="C19">
        <f>900+900+720+300</f>
        <v>2820</v>
      </c>
    </row>
    <row r="20" spans="2:3">
      <c r="B20" t="s">
        <v>17</v>
      </c>
      <c r="C20">
        <f>3600+2520+2700+3600+3600</f>
        <v>16020</v>
      </c>
    </row>
    <row r="21" spans="2:3">
      <c r="B21" t="s">
        <v>18</v>
      </c>
      <c r="C21">
        <f>9000+6600+7200+7200+7200+5040</f>
        <v>42240</v>
      </c>
    </row>
    <row r="22" spans="2:3">
      <c r="B22" t="s">
        <v>19</v>
      </c>
      <c r="C22">
        <f>540+300</f>
        <v>840</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B1" zoomScaleNormal="100" workbookViewId="0">
      <pane ySplit="1" topLeftCell="A2" activePane="bottomLeft" state="frozen"/>
      <selection pane="bottomLeft" activeCell="E3" sqref="E3"/>
    </sheetView>
  </sheetViews>
  <sheetFormatPr defaultRowHeight="15"/>
  <cols>
    <col min="1" max="1" width="13" style="2" hidden="1" customWidth="1"/>
    <col min="2" max="2" width="9.140625" style="2"/>
    <col min="4" max="4" width="10.28515625" customWidth="1"/>
    <col min="5" max="5" width="67" customWidth="1"/>
    <col min="6" max="6" width="13" style="4" customWidth="1"/>
    <col min="7" max="8" width="13" style="5" customWidth="1"/>
    <col min="9" max="9" width="13" style="6" customWidth="1"/>
    <col min="10" max="10" width="13" style="1" customWidth="1"/>
    <col min="11" max="11" width="13" style="20" customWidth="1"/>
    <col min="12" max="12" width="19.28515625" customWidth="1"/>
    <col min="13" max="13" width="17.7109375" customWidth="1"/>
  </cols>
  <sheetData>
    <row r="1" spans="1:13" ht="38.25">
      <c r="A1" s="3" t="s">
        <v>5</v>
      </c>
      <c r="B1" s="21" t="s">
        <v>4</v>
      </c>
      <c r="C1" s="21" t="s">
        <v>0</v>
      </c>
      <c r="D1" s="21" t="s">
        <v>1</v>
      </c>
      <c r="E1" s="21" t="s">
        <v>2</v>
      </c>
      <c r="F1" s="18" t="s">
        <v>12</v>
      </c>
      <c r="G1" s="18" t="s">
        <v>14</v>
      </c>
      <c r="H1" s="18" t="s">
        <v>11</v>
      </c>
      <c r="I1" s="18" t="s">
        <v>13</v>
      </c>
      <c r="J1" s="18" t="s">
        <v>15</v>
      </c>
      <c r="K1" s="18" t="s">
        <v>3</v>
      </c>
      <c r="L1" s="22" t="s">
        <v>6</v>
      </c>
    </row>
    <row r="2" spans="1:13" s="14" customFormat="1" ht="102.75" customHeight="1">
      <c r="A2" s="8">
        <v>1</v>
      </c>
      <c r="B2" s="8">
        <v>1</v>
      </c>
      <c r="C2" s="9">
        <v>10000</v>
      </c>
      <c r="D2" s="10" t="s">
        <v>1</v>
      </c>
      <c r="E2" s="15" t="s">
        <v>7</v>
      </c>
      <c r="F2" s="12">
        <v>0.97</v>
      </c>
      <c r="G2" s="12">
        <v>0.97</v>
      </c>
      <c r="H2" s="12">
        <v>1.42</v>
      </c>
      <c r="I2" s="17">
        <v>1.7</v>
      </c>
      <c r="J2" s="13">
        <f>AVERAGE(F2:H2)</f>
        <v>1.1199999999999999</v>
      </c>
      <c r="K2" s="19">
        <v>1.1200000000000001</v>
      </c>
      <c r="L2" s="23">
        <f>K2*C2</f>
        <v>11200.000000000002</v>
      </c>
      <c r="M2" s="16"/>
    </row>
    <row r="3" spans="1:13" s="14" customFormat="1" ht="111.75" customHeight="1">
      <c r="A3" s="8">
        <v>2</v>
      </c>
      <c r="B3" s="8">
        <v>2</v>
      </c>
      <c r="C3" s="9">
        <v>22000</v>
      </c>
      <c r="D3" s="10" t="s">
        <v>1</v>
      </c>
      <c r="E3" s="11" t="s">
        <v>8</v>
      </c>
      <c r="F3" s="12">
        <v>1.02</v>
      </c>
      <c r="G3" s="12">
        <v>1.03</v>
      </c>
      <c r="H3" s="12">
        <v>1.6</v>
      </c>
      <c r="I3" s="17">
        <v>1.9</v>
      </c>
      <c r="J3" s="13">
        <f>AVERAGE(F3:H3)</f>
        <v>1.2166666666666666</v>
      </c>
      <c r="K3" s="19">
        <v>1.22</v>
      </c>
      <c r="L3" s="23">
        <f>K3*C3</f>
        <v>26840</v>
      </c>
    </row>
    <row r="4" spans="1:13" s="14" customFormat="1" ht="104.25" customHeight="1">
      <c r="A4" s="8">
        <v>3</v>
      </c>
      <c r="B4" s="8">
        <v>3</v>
      </c>
      <c r="C4" s="9">
        <v>45000</v>
      </c>
      <c r="D4" s="10" t="s">
        <v>1</v>
      </c>
      <c r="E4" s="11" t="s">
        <v>9</v>
      </c>
      <c r="F4" s="12">
        <v>1.04</v>
      </c>
      <c r="G4" s="12">
        <v>1.06</v>
      </c>
      <c r="H4" s="12">
        <v>1.99</v>
      </c>
      <c r="I4" s="17">
        <v>2.2999999999999998</v>
      </c>
      <c r="J4" s="13">
        <f>AVERAGE(F4:H4)</f>
        <v>1.3633333333333333</v>
      </c>
      <c r="K4" s="19">
        <v>1.36</v>
      </c>
      <c r="L4" s="23">
        <f>K4*C4</f>
        <v>61200.000000000007</v>
      </c>
    </row>
    <row r="5" spans="1:13" s="14" customFormat="1" ht="94.5" customHeight="1">
      <c r="A5" s="8">
        <v>4</v>
      </c>
      <c r="B5" s="8">
        <v>4</v>
      </c>
      <c r="C5" s="9">
        <v>3000</v>
      </c>
      <c r="D5" s="10" t="s">
        <v>1</v>
      </c>
      <c r="E5" s="11" t="s">
        <v>10</v>
      </c>
      <c r="F5" s="12">
        <v>1.1399999999999999</v>
      </c>
      <c r="G5" s="12">
        <v>1.17</v>
      </c>
      <c r="H5" s="12">
        <v>2.0099999999999998</v>
      </c>
      <c r="I5" s="17">
        <v>2.6</v>
      </c>
      <c r="J5" s="13">
        <f>AVERAGE(F5:H5)</f>
        <v>1.4399999999999997</v>
      </c>
      <c r="K5" s="19">
        <v>1.44</v>
      </c>
      <c r="L5" s="23">
        <f>K5*C5</f>
        <v>4320</v>
      </c>
    </row>
    <row r="6" spans="1:13">
      <c r="L6" s="7">
        <f>SUM(L2:L5)</f>
        <v>103560</v>
      </c>
    </row>
    <row r="19" spans="3:4">
      <c r="C19" t="s">
        <v>16</v>
      </c>
      <c r="D19">
        <f>900+900+720+300</f>
        <v>2820</v>
      </c>
    </row>
    <row r="20" spans="3:4">
      <c r="C20" t="s">
        <v>17</v>
      </c>
      <c r="D20">
        <f>3600+2520+2700+3600+3600</f>
        <v>16020</v>
      </c>
    </row>
    <row r="21" spans="3:4">
      <c r="C21" t="s">
        <v>18</v>
      </c>
      <c r="D21">
        <f>9000+6600+7200+7200+7200+5040</f>
        <v>42240</v>
      </c>
    </row>
    <row r="22" spans="3:4">
      <c r="C22" t="s">
        <v>19</v>
      </c>
      <c r="D22">
        <f>540+300</f>
        <v>840</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Antiga</vt:lpstr>
      <vt:lpstr>Atualizada-corrigida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2024-09-09T15:07:17Z</dcterms:modified>
</cp:coreProperties>
</file>